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</sheets>
  <definedNames>
    <definedName name="_xlnm.Print_Area" localSheetId="0">'Tabelle1'!$A$1:$N$123</definedName>
  </definedNames>
  <calcPr fullCalcOnLoad="1"/>
</workbook>
</file>

<file path=xl/sharedStrings.xml><?xml version="1.0" encoding="utf-8"?>
<sst xmlns="http://schemas.openxmlformats.org/spreadsheetml/2006/main" count="241" uniqueCount="229">
  <si>
    <t>Bestand Zuchtbücher DK</t>
  </si>
  <si>
    <t>Stand:</t>
  </si>
  <si>
    <t>Band</t>
  </si>
  <si>
    <t>Jahrgang</t>
  </si>
  <si>
    <t>Stck</t>
  </si>
  <si>
    <t>verkauft</t>
  </si>
  <si>
    <t>Rest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</si>
  <si>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</si>
  <si>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</si>
  <si>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</si>
  <si>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</si>
  <si>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</si>
  <si>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</si>
  <si>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</si>
  <si>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</si>
  <si>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</si>
  <si>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</si>
  <si>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</si>
  <si>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</si>
  <si>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</si>
  <si>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</si>
  <si>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</si>
  <si>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</si>
  <si>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</si>
  <si>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</si>
  <si>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</si>
  <si>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</si>
  <si>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</si>
  <si>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</si>
  <si>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</si>
  <si>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</si>
  <si>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</si>
  <si>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</si>
  <si>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</si>
  <si>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</si>
  <si>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</si>
  <si>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</si>
  <si>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</si>
  <si>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</si>
  <si>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</si>
  <si>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</si>
  <si>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</si>
  <si>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</si>
  <si>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</si>
  <si>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</si>
  <si>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</si>
  <si>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</si>
  <si>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</si>
  <si>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</si>
  <si>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55</t>
  </si>
  <si>
    <t>56</t>
  </si>
  <si>
    <t>57</t>
  </si>
  <si>
    <t>58</t>
  </si>
  <si>
    <t>59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</si>
  <si>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</si>
  <si>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</si>
  <si>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</si>
  <si>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</si>
  <si>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</si>
  <si>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</si>
  <si>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</si>
  <si>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</si>
  <si>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</si>
  <si>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</si>
  <si>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</si>
  <si>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</si>
  <si>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</si>
  <si>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</si>
  <si>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</si>
  <si>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</si>
  <si>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</si>
  <si>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</si>
  <si>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</si>
  <si>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</si>
  <si>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</si>
  <si>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</si>
  <si>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</si>
  <si>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</si>
  <si>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</si>
  <si>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</si>
  <si>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</si>
  <si>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</si>
  <si>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</si>
  <si>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</si>
  <si>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</si>
  <si>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</si>
  <si>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</si>
  <si>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</si>
  <si>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</si>
  <si>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</si>
  <si>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</si>
  <si>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</si>
  <si>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</si>
  <si>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</si>
  <si>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</si>
  <si>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</si>
  <si>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</si>
  <si>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</si>
  <si>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</si>
  <si>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</si>
  <si>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</si>
  <si>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</si>
  <si>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</si>
  <si>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</si>
  <si>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</si>
  <si>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1899</t>
  </si>
  <si>
    <t>1897</t>
  </si>
  <si>
    <t>1898</t>
  </si>
  <si>
    <t>1900</t>
  </si>
  <si>
    <t>1901</t>
  </si>
  <si>
    <t>1902</t>
  </si>
  <si>
    <t>1903</t>
  </si>
  <si>
    <t>1904</t>
  </si>
  <si>
    <t>1905</t>
  </si>
  <si>
    <t>1908</t>
  </si>
  <si>
    <t>1909</t>
  </si>
  <si>
    <t>1910</t>
  </si>
  <si>
    <t>1913</t>
  </si>
  <si>
    <t>1914</t>
  </si>
  <si>
    <t>1915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</si>
  <si>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</si>
  <si>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</si>
  <si>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</si>
  <si>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</si>
  <si>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</si>
  <si>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</si>
  <si>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</si>
  <si>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</si>
  <si>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</si>
  <si>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</si>
  <si>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</si>
  <si>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</si>
  <si>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</si>
  <si>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</si>
  <si>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</si>
  <si>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</si>
  <si>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</si>
  <si>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</si>
  <si>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</si>
  <si>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</si>
  <si>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</si>
  <si>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</si>
  <si>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</si>
  <si>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</si>
  <si>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1951</t>
  </si>
  <si>
    <t>1952</t>
  </si>
  <si>
    <t>1953</t>
  </si>
  <si>
    <t>1954</t>
  </si>
  <si>
    <t>1955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</si>
  <si>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</si>
  <si>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</si>
  <si>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</si>
  <si>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</si>
  <si>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</si>
  <si>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</si>
  <si>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</si>
  <si>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</si>
  <si>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</si>
  <si>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</si>
  <si>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</si>
  <si>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</si>
  <si>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</si>
  <si>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</si>
  <si>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</si>
  <si>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</si>
  <si>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</si>
  <si>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</si>
  <si>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</si>
  <si>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</si>
  <si>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</si>
  <si>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</si>
  <si>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</si>
  <si>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</si>
  <si>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</si>
  <si>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</si>
  <si>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</si>
  <si>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</si>
  <si>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</si>
  <si>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</si>
  <si>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</si>
  <si>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</si>
  <si>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</si>
  <si>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</si>
  <si>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</si>
  <si>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</si>
  <si>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</si>
  <si>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</si>
  <si>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</si>
  <si>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</si>
  <si>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</si>
  <si>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</si>
  <si>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</si>
  <si>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</si>
  <si>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</si>
  <si>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</si>
  <si>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</si>
  <si>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</si>
  <si>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</si>
  <si>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</si>
  <si>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</si>
  <si>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Bestand</t>
  </si>
  <si>
    <t>ZB-Stelle</t>
  </si>
  <si>
    <t>114</t>
  </si>
  <si>
    <t>2010</t>
  </si>
  <si>
    <t>47/48</t>
  </si>
  <si>
    <t>49/50/51</t>
  </si>
  <si>
    <t>52/53/54</t>
  </si>
  <si>
    <t>60/61/62</t>
  </si>
  <si>
    <t>1956/57/58</t>
  </si>
  <si>
    <t>1943/44</t>
  </si>
  <si>
    <t>Gesamt:</t>
  </si>
  <si>
    <t>x Gewicht / Buch</t>
  </si>
  <si>
    <t>x 1,3 cm / Buch</t>
  </si>
  <si>
    <t>Berlin</t>
  </si>
  <si>
    <t>1945/46/47</t>
  </si>
  <si>
    <t>1948/49/50</t>
  </si>
  <si>
    <t>Stck.</t>
  </si>
  <si>
    <t>1906 / 1907</t>
  </si>
  <si>
    <t>1911 / 1912</t>
  </si>
  <si>
    <t>1916/17/18</t>
  </si>
  <si>
    <t>fehlt</t>
  </si>
  <si>
    <t>Schl-Holst.</t>
  </si>
  <si>
    <t xml:space="preserve">Gesamt: </t>
  </si>
  <si>
    <t>Preis</t>
  </si>
  <si>
    <t>115</t>
  </si>
  <si>
    <t>116</t>
  </si>
  <si>
    <t>2011</t>
  </si>
  <si>
    <t>2012</t>
  </si>
  <si>
    <t>von W.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</si>
</sst>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0"/>
  <sheetViews>
    <sheetView showZeros="0" tabSelected="1" workbookViewId="0" topLeftCell="A1">
      <pane ySplit="5" topLeftCell="BM81" activePane="bottomLeft" state="frozen"/>
      <selection pane="topLeft" activeCell="A1" sqref="A1"/>
      <selection pane="bottomLeft" activeCell="M84" sqref="M84"/>
    </sheetView>
  </sheetViews>
  <sheetFormatPr defaultColWidth="11.421875" defaultRowHeight="12.75"/>
  <cols>
    <col min="1" max="1" width="2.8515625" style="0" customWidth="1"/>
    <col min="2" max="3" width="11.421875" style="2" customWidth="1"/>
    <col min="4" max="4" width="10.7109375" style="4" bestFit="1" customWidth="1"/>
    <col min="5" max="5" width="8.57421875" style="6" bestFit="1" customWidth="1"/>
    <col min="6" max="6" width="7.28125" style="6" customWidth="1"/>
    <col min="7" max="7" width="8.57421875" style="6" customWidth="1"/>
    <col min="8" max="8" width="7.28125" style="6" customWidth="1"/>
    <col min="9" max="9" width="10.140625" style="6" bestFit="1" customWidth="1"/>
    <col min="10" max="10" width="7.28125" style="6" bestFit="1" customWidth="1"/>
    <col min="11" max="11" width="10.140625" style="4" bestFit="1" customWidth="1"/>
    <col min="12" max="12" width="3.00390625" style="4" customWidth="1"/>
    <col min="13" max="13" width="11.421875" style="4" customWidth="1"/>
    <col min="14" max="14" width="15.28125" style="0" bestFit="1" customWidth="1"/>
  </cols>
  <sheetData>
    <row r="2" spans="2:12" ht="15">
      <c r="B2" s="3" t="s">
        <v>0</v>
      </c>
      <c r="J2" s="6" t="s">
        <v>1</v>
      </c>
      <c r="K2" s="1">
        <f ca="1">TODAY()</f>
        <v>41340</v>
      </c>
      <c r="L2" s="1"/>
    </row>
    <row r="3" spans="2:12" ht="15">
      <c r="B3" s="3"/>
      <c r="E3" s="6" t="s">
        <v>200</v>
      </c>
      <c r="G3" s="6" t="s">
        <v>200</v>
      </c>
      <c r="I3" s="11" t="s">
        <v>200</v>
      </c>
      <c r="K3" s="1"/>
      <c r="L3" s="1"/>
    </row>
    <row r="4" spans="4:13" ht="12.75">
      <c r="D4" s="4" t="s">
        <v>228</v>
      </c>
      <c r="E4" s="6" t="s">
        <v>201</v>
      </c>
      <c r="F4" s="6" t="s">
        <v>5</v>
      </c>
      <c r="G4" s="6" t="s">
        <v>213</v>
      </c>
      <c r="H4" s="6" t="s">
        <v>5</v>
      </c>
      <c r="I4" s="11" t="s">
        <v>221</v>
      </c>
      <c r="J4" s="6" t="s">
        <v>5</v>
      </c>
      <c r="K4" s="4" t="s">
        <v>6</v>
      </c>
      <c r="M4" s="4" t="s">
        <v>223</v>
      </c>
    </row>
    <row r="5" spans="2:13" ht="12.75">
      <c r="B5" s="2" t="s">
        <v>2</v>
      </c>
      <c r="C5" s="2" t="s">
        <v>3</v>
      </c>
      <c r="D5" s="4" t="s">
        <v>4</v>
      </c>
      <c r="E5" s="6" t="s">
        <v>4</v>
      </c>
      <c r="F5" s="6" t="s">
        <v>4</v>
      </c>
      <c r="G5" s="6" t="s">
        <v>4</v>
      </c>
      <c r="H5" s="6" t="s">
        <v>4</v>
      </c>
      <c r="I5" s="6" t="s">
        <v>4</v>
      </c>
      <c r="J5" s="6" t="s">
        <v>4</v>
      </c>
      <c r="K5" s="4" t="s">
        <v>4</v>
      </c>
      <c r="M5" s="4" t="s">
        <v>216</v>
      </c>
    </row>
    <row r="6" ht="12.75">
      <c r="I6" s="12"/>
    </row>
    <row r="7" spans="2:13" ht="12.75">
      <c r="B7" s="2" t="s">
        <v>7</v>
      </c>
      <c r="C7" s="2" t="s">
        <v>106</v>
      </c>
      <c r="I7" s="12"/>
      <c r="K7" s="4">
        <f aca="true" t="shared" si="0" ref="K7:K38">D7+E7+G7+I7-J7</f>
        <v>0</v>
      </c>
      <c r="M7" s="4">
        <v>1</v>
      </c>
    </row>
    <row r="8" spans="2:13" ht="12.75">
      <c r="B8" s="2" t="s">
        <v>8</v>
      </c>
      <c r="C8" s="2" t="s">
        <v>107</v>
      </c>
      <c r="I8" s="12"/>
      <c r="K8" s="4">
        <f t="shared" si="0"/>
        <v>0</v>
      </c>
      <c r="M8" s="4">
        <v>1</v>
      </c>
    </row>
    <row r="9" spans="2:13" ht="12.75">
      <c r="B9" s="2" t="s">
        <v>9</v>
      </c>
      <c r="C9" s="2" t="s">
        <v>105</v>
      </c>
      <c r="D9" s="4">
        <v>1</v>
      </c>
      <c r="I9" s="12"/>
      <c r="K9" s="4">
        <f t="shared" si="0"/>
        <v>1</v>
      </c>
      <c r="M9" s="4">
        <v>2</v>
      </c>
    </row>
    <row r="10" spans="2:13" ht="12.75">
      <c r="B10" s="2" t="s">
        <v>10</v>
      </c>
      <c r="C10" s="2" t="s">
        <v>108</v>
      </c>
      <c r="I10" s="12"/>
      <c r="K10" s="4">
        <f t="shared" si="0"/>
        <v>0</v>
      </c>
      <c r="M10" s="4">
        <v>1</v>
      </c>
    </row>
    <row r="11" spans="2:13" ht="12.75">
      <c r="B11" s="2" t="s">
        <v>11</v>
      </c>
      <c r="C11" s="2" t="s">
        <v>109</v>
      </c>
      <c r="I11" s="12"/>
      <c r="K11" s="4">
        <f t="shared" si="0"/>
        <v>0</v>
      </c>
      <c r="M11" s="4">
        <v>1</v>
      </c>
    </row>
    <row r="12" spans="2:13" ht="12.75">
      <c r="B12" s="2" t="s">
        <v>12</v>
      </c>
      <c r="C12" s="2" t="s">
        <v>110</v>
      </c>
      <c r="I12" s="12"/>
      <c r="K12" s="4">
        <f t="shared" si="0"/>
        <v>0</v>
      </c>
      <c r="M12" s="4">
        <v>1</v>
      </c>
    </row>
    <row r="13" spans="2:13" ht="12.75">
      <c r="B13" s="2" t="s">
        <v>13</v>
      </c>
      <c r="C13" s="2" t="s">
        <v>111</v>
      </c>
      <c r="I13" s="12"/>
      <c r="K13" s="4">
        <f t="shared" si="0"/>
        <v>0</v>
      </c>
      <c r="M13" s="4">
        <v>2</v>
      </c>
    </row>
    <row r="14" spans="2:13" ht="12.75">
      <c r="B14" s="2" t="s">
        <v>14</v>
      </c>
      <c r="C14" s="2" t="s">
        <v>112</v>
      </c>
      <c r="I14" s="12"/>
      <c r="K14" s="4">
        <f t="shared" si="0"/>
        <v>0</v>
      </c>
      <c r="M14" s="4">
        <v>1</v>
      </c>
    </row>
    <row r="15" spans="2:13" ht="12.75">
      <c r="B15" s="2" t="s">
        <v>15</v>
      </c>
      <c r="C15" s="2" t="s">
        <v>113</v>
      </c>
      <c r="D15" s="4">
        <v>2</v>
      </c>
      <c r="G15" s="6">
        <f>7-2</f>
        <v>5</v>
      </c>
      <c r="H15" s="6">
        <v>1</v>
      </c>
      <c r="I15" s="12"/>
      <c r="K15" s="4">
        <f t="shared" si="0"/>
        <v>7</v>
      </c>
      <c r="M15" s="4">
        <v>2</v>
      </c>
    </row>
    <row r="16" spans="2:13" ht="12.75">
      <c r="B16" s="2" t="s">
        <v>16</v>
      </c>
      <c r="C16" s="10" t="s">
        <v>217</v>
      </c>
      <c r="I16" s="12"/>
      <c r="K16" s="4">
        <f t="shared" si="0"/>
        <v>0</v>
      </c>
      <c r="M16" s="4">
        <v>1</v>
      </c>
    </row>
    <row r="17" spans="2:13" ht="12.75">
      <c r="B17" s="2" t="s">
        <v>17</v>
      </c>
      <c r="C17" s="2" t="s">
        <v>114</v>
      </c>
      <c r="I17" s="12"/>
      <c r="K17" s="4">
        <f t="shared" si="0"/>
        <v>0</v>
      </c>
      <c r="M17" s="4">
        <v>2</v>
      </c>
    </row>
    <row r="18" spans="2:13" ht="12.75">
      <c r="B18" s="2" t="s">
        <v>18</v>
      </c>
      <c r="C18" s="2" t="s">
        <v>115</v>
      </c>
      <c r="I18" s="12"/>
      <c r="K18" s="4">
        <f t="shared" si="0"/>
        <v>0</v>
      </c>
      <c r="M18" s="4">
        <v>2</v>
      </c>
    </row>
    <row r="19" spans="2:13" ht="12.75">
      <c r="B19" s="2" t="s">
        <v>19</v>
      </c>
      <c r="C19" s="2" t="s">
        <v>116</v>
      </c>
      <c r="I19" s="12"/>
      <c r="K19" s="4">
        <f t="shared" si="0"/>
        <v>0</v>
      </c>
      <c r="M19" s="4">
        <v>1</v>
      </c>
    </row>
    <row r="20" spans="2:13" ht="12.75">
      <c r="B20" s="2" t="s">
        <v>20</v>
      </c>
      <c r="C20" t="s">
        <v>218</v>
      </c>
      <c r="I20" s="12"/>
      <c r="K20" s="4">
        <f t="shared" si="0"/>
        <v>0</v>
      </c>
      <c r="M20" s="4">
        <v>1</v>
      </c>
    </row>
    <row r="21" spans="2:13" ht="12.75">
      <c r="B21" s="2" t="s">
        <v>21</v>
      </c>
      <c r="C21" s="2" t="s">
        <v>117</v>
      </c>
      <c r="D21" s="4">
        <v>1</v>
      </c>
      <c r="I21" s="12"/>
      <c r="K21" s="4">
        <f t="shared" si="0"/>
        <v>1</v>
      </c>
      <c r="M21" s="4">
        <v>3</v>
      </c>
    </row>
    <row r="22" spans="2:13" ht="12.75">
      <c r="B22" s="2" t="s">
        <v>22</v>
      </c>
      <c r="C22" s="2" t="s">
        <v>118</v>
      </c>
      <c r="D22" s="4">
        <v>2</v>
      </c>
      <c r="G22" s="6">
        <v>50</v>
      </c>
      <c r="H22" s="6">
        <v>1</v>
      </c>
      <c r="I22" s="12"/>
      <c r="K22" s="4">
        <f t="shared" si="0"/>
        <v>52</v>
      </c>
      <c r="M22" s="4">
        <v>2</v>
      </c>
    </row>
    <row r="23" spans="2:13" ht="12.75">
      <c r="B23" s="2" t="s">
        <v>23</v>
      </c>
      <c r="C23" s="2" t="s">
        <v>119</v>
      </c>
      <c r="I23" s="12"/>
      <c r="K23" s="4">
        <f t="shared" si="0"/>
        <v>0</v>
      </c>
      <c r="M23" s="4">
        <v>1</v>
      </c>
    </row>
    <row r="24" spans="2:13" ht="12.75">
      <c r="B24" s="2" t="s">
        <v>24</v>
      </c>
      <c r="C24" t="s">
        <v>219</v>
      </c>
      <c r="I24" s="12"/>
      <c r="K24" s="4">
        <f t="shared" si="0"/>
        <v>0</v>
      </c>
      <c r="M24" s="4">
        <v>1</v>
      </c>
    </row>
    <row r="25" spans="2:13" ht="12.75">
      <c r="B25" s="2" t="s">
        <v>25</v>
      </c>
      <c r="C25" s="2" t="s">
        <v>120</v>
      </c>
      <c r="G25" s="6">
        <v>1</v>
      </c>
      <c r="I25" s="12"/>
      <c r="K25" s="4">
        <f t="shared" si="0"/>
        <v>1</v>
      </c>
      <c r="M25" s="4">
        <v>1</v>
      </c>
    </row>
    <row r="26" spans="2:13" ht="12.75">
      <c r="B26" s="2" t="s">
        <v>26</v>
      </c>
      <c r="C26" s="2" t="s">
        <v>121</v>
      </c>
      <c r="I26" s="12"/>
      <c r="K26" s="4">
        <f t="shared" si="0"/>
        <v>0</v>
      </c>
      <c r="M26" s="4">
        <v>1</v>
      </c>
    </row>
    <row r="27" spans="2:13" ht="12.75">
      <c r="B27" s="2" t="s">
        <v>27</v>
      </c>
      <c r="C27" s="2" t="s">
        <v>122</v>
      </c>
      <c r="I27" s="12"/>
      <c r="K27" s="4">
        <f t="shared" si="0"/>
        <v>0</v>
      </c>
      <c r="M27" s="4">
        <v>1</v>
      </c>
    </row>
    <row r="28" spans="2:13" ht="12.75">
      <c r="B28" s="2" t="s">
        <v>28</v>
      </c>
      <c r="C28" s="2" t="s">
        <v>123</v>
      </c>
      <c r="I28" s="12"/>
      <c r="K28" s="4">
        <f t="shared" si="0"/>
        <v>0</v>
      </c>
      <c r="M28" s="4">
        <v>2</v>
      </c>
    </row>
    <row r="29" spans="2:13" ht="12.75">
      <c r="B29" s="2" t="s">
        <v>29</v>
      </c>
      <c r="C29" s="2" t="s">
        <v>124</v>
      </c>
      <c r="G29" s="6">
        <v>15</v>
      </c>
      <c r="H29" s="6">
        <v>1</v>
      </c>
      <c r="I29" s="12"/>
      <c r="K29" s="4">
        <f t="shared" si="0"/>
        <v>15</v>
      </c>
      <c r="M29" s="4">
        <v>2</v>
      </c>
    </row>
    <row r="30" spans="2:13" ht="12.75">
      <c r="B30" s="2" t="s">
        <v>30</v>
      </c>
      <c r="C30" s="2" t="s">
        <v>125</v>
      </c>
      <c r="G30" s="6">
        <v>13</v>
      </c>
      <c r="H30" s="6">
        <v>1</v>
      </c>
      <c r="I30" s="12"/>
      <c r="K30" s="4">
        <f t="shared" si="0"/>
        <v>13</v>
      </c>
      <c r="M30" s="4">
        <v>1</v>
      </c>
    </row>
    <row r="31" spans="2:13" ht="12.75">
      <c r="B31" s="2" t="s">
        <v>31</v>
      </c>
      <c r="C31" s="2" t="s">
        <v>126</v>
      </c>
      <c r="I31" s="12"/>
      <c r="K31" s="4">
        <f t="shared" si="0"/>
        <v>0</v>
      </c>
      <c r="M31" s="4">
        <v>1</v>
      </c>
    </row>
    <row r="32" spans="2:13" ht="12.75">
      <c r="B32" s="2" t="s">
        <v>32</v>
      </c>
      <c r="C32" s="2" t="s">
        <v>127</v>
      </c>
      <c r="G32" s="6">
        <v>17</v>
      </c>
      <c r="H32" s="6">
        <v>1</v>
      </c>
      <c r="I32" s="12"/>
      <c r="K32" s="4">
        <f t="shared" si="0"/>
        <v>17</v>
      </c>
      <c r="M32" s="4">
        <v>2</v>
      </c>
    </row>
    <row r="33" spans="2:13" ht="12.75">
      <c r="B33" s="2" t="s">
        <v>33</v>
      </c>
      <c r="C33" s="2" t="s">
        <v>128</v>
      </c>
      <c r="I33" s="12"/>
      <c r="K33" s="4">
        <f t="shared" si="0"/>
        <v>0</v>
      </c>
      <c r="M33" s="4">
        <v>1</v>
      </c>
    </row>
    <row r="34" spans="2:13" ht="12.75">
      <c r="B34" s="2" t="s">
        <v>34</v>
      </c>
      <c r="C34" s="2" t="s">
        <v>129</v>
      </c>
      <c r="G34" s="6">
        <f>50-1</f>
        <v>49</v>
      </c>
      <c r="H34" s="6">
        <v>1</v>
      </c>
      <c r="I34" s="12"/>
      <c r="K34" s="4">
        <f t="shared" si="0"/>
        <v>49</v>
      </c>
      <c r="M34" s="4">
        <v>2</v>
      </c>
    </row>
    <row r="35" spans="2:13" ht="12.75">
      <c r="B35" s="2" t="s">
        <v>35</v>
      </c>
      <c r="C35" s="2" t="s">
        <v>130</v>
      </c>
      <c r="G35" s="6">
        <f>88-1</f>
        <v>87</v>
      </c>
      <c r="H35" s="6">
        <v>1</v>
      </c>
      <c r="I35" s="12"/>
      <c r="K35" s="4">
        <f t="shared" si="0"/>
        <v>87</v>
      </c>
      <c r="M35" s="4">
        <v>1</v>
      </c>
    </row>
    <row r="36" spans="2:13" ht="12.75">
      <c r="B36" s="2" t="s">
        <v>36</v>
      </c>
      <c r="C36" s="2" t="s">
        <v>131</v>
      </c>
      <c r="G36" s="6">
        <f>64-1</f>
        <v>63</v>
      </c>
      <c r="H36" s="6">
        <v>1</v>
      </c>
      <c r="I36" s="12"/>
      <c r="K36" s="4">
        <f t="shared" si="0"/>
        <v>63</v>
      </c>
      <c r="M36" s="4">
        <v>2</v>
      </c>
    </row>
    <row r="37" spans="2:13" ht="12.75">
      <c r="B37" s="2" t="s">
        <v>37</v>
      </c>
      <c r="C37" s="2" t="s">
        <v>132</v>
      </c>
      <c r="I37" s="12"/>
      <c r="K37" s="4">
        <f t="shared" si="0"/>
        <v>0</v>
      </c>
      <c r="M37" s="4">
        <v>2</v>
      </c>
    </row>
    <row r="38" spans="2:13" ht="12.75">
      <c r="B38" s="2" t="s">
        <v>38</v>
      </c>
      <c r="C38" s="2" t="s">
        <v>133</v>
      </c>
      <c r="G38" s="6">
        <f>18-1</f>
        <v>17</v>
      </c>
      <c r="H38" s="6">
        <v>1</v>
      </c>
      <c r="I38" s="12"/>
      <c r="K38" s="4">
        <f t="shared" si="0"/>
        <v>17</v>
      </c>
      <c r="M38" s="4">
        <v>2</v>
      </c>
    </row>
    <row r="39" spans="2:13" ht="12.75">
      <c r="B39" s="2" t="s">
        <v>39</v>
      </c>
      <c r="C39" s="2" t="s">
        <v>134</v>
      </c>
      <c r="I39" s="12"/>
      <c r="K39" s="4">
        <f aca="true" t="shared" si="1" ref="K39:K70">D39+E39+G39+I39-J39</f>
        <v>0</v>
      </c>
      <c r="M39" s="4">
        <v>1</v>
      </c>
    </row>
    <row r="40" spans="2:13" ht="12.75">
      <c r="B40" s="2" t="s">
        <v>40</v>
      </c>
      <c r="C40" s="2" t="s">
        <v>135</v>
      </c>
      <c r="I40" s="12"/>
      <c r="K40" s="4">
        <f t="shared" si="1"/>
        <v>0</v>
      </c>
      <c r="M40" s="4">
        <v>2</v>
      </c>
    </row>
    <row r="41" spans="2:13" ht="12.75">
      <c r="B41" s="2" t="s">
        <v>41</v>
      </c>
      <c r="C41" s="2" t="s">
        <v>136</v>
      </c>
      <c r="G41" s="6">
        <v>40</v>
      </c>
      <c r="H41" s="6">
        <v>1</v>
      </c>
      <c r="I41" s="12"/>
      <c r="K41" s="4">
        <f t="shared" si="1"/>
        <v>40</v>
      </c>
      <c r="M41" s="4">
        <v>1</v>
      </c>
    </row>
    <row r="42" spans="2:13" ht="12.75">
      <c r="B42" s="2" t="s">
        <v>42</v>
      </c>
      <c r="C42" s="2" t="s">
        <v>137</v>
      </c>
      <c r="G42" s="6">
        <v>16</v>
      </c>
      <c r="H42" s="6">
        <v>1</v>
      </c>
      <c r="I42" s="12"/>
      <c r="K42" s="4">
        <f t="shared" si="1"/>
        <v>16</v>
      </c>
      <c r="M42" s="4">
        <v>1</v>
      </c>
    </row>
    <row r="43" spans="2:13" ht="12.75">
      <c r="B43" s="2" t="s">
        <v>43</v>
      </c>
      <c r="C43" s="2" t="s">
        <v>138</v>
      </c>
      <c r="I43" s="12"/>
      <c r="K43" s="4">
        <f t="shared" si="1"/>
        <v>0</v>
      </c>
      <c r="M43" s="4">
        <v>1</v>
      </c>
    </row>
    <row r="44" spans="2:13" ht="12.75">
      <c r="B44" s="2" t="s">
        <v>44</v>
      </c>
      <c r="C44" s="2" t="s">
        <v>139</v>
      </c>
      <c r="G44" s="6">
        <v>7</v>
      </c>
      <c r="H44" s="6">
        <v>1</v>
      </c>
      <c r="I44" s="12"/>
      <c r="K44" s="4">
        <f t="shared" si="1"/>
        <v>7</v>
      </c>
      <c r="M44" s="4">
        <v>1</v>
      </c>
    </row>
    <row r="45" spans="2:13" ht="12.75">
      <c r="B45" s="2" t="s">
        <v>45</v>
      </c>
      <c r="C45" s="2" t="s">
        <v>140</v>
      </c>
      <c r="I45" s="12"/>
      <c r="K45" s="4">
        <f t="shared" si="1"/>
        <v>0</v>
      </c>
      <c r="M45" s="4">
        <v>2</v>
      </c>
    </row>
    <row r="46" spans="2:13" ht="12.75">
      <c r="B46" s="2" t="s">
        <v>46</v>
      </c>
      <c r="C46" s="2" t="s">
        <v>141</v>
      </c>
      <c r="I46" s="12"/>
      <c r="K46" s="4">
        <f t="shared" si="1"/>
        <v>0</v>
      </c>
      <c r="M46" s="4">
        <v>1</v>
      </c>
    </row>
    <row r="47" spans="2:13" ht="12.75">
      <c r="B47" s="2" t="s">
        <v>47</v>
      </c>
      <c r="C47" s="2" t="s">
        <v>142</v>
      </c>
      <c r="D47" s="4">
        <v>15</v>
      </c>
      <c r="F47" s="6">
        <v>1</v>
      </c>
      <c r="G47" s="6">
        <v>5</v>
      </c>
      <c r="I47" s="12"/>
      <c r="K47" s="4">
        <f t="shared" si="1"/>
        <v>20</v>
      </c>
      <c r="M47" s="4">
        <v>1</v>
      </c>
    </row>
    <row r="48" spans="2:13" ht="12.75">
      <c r="B48" s="2" t="s">
        <v>48</v>
      </c>
      <c r="C48" s="2" t="s">
        <v>143</v>
      </c>
      <c r="D48" s="4">
        <v>52</v>
      </c>
      <c r="F48" s="6">
        <v>1</v>
      </c>
      <c r="G48" s="6">
        <v>6</v>
      </c>
      <c r="I48" s="12"/>
      <c r="K48" s="4">
        <f t="shared" si="1"/>
        <v>58</v>
      </c>
      <c r="M48" s="4">
        <v>1</v>
      </c>
    </row>
    <row r="49" spans="2:13" ht="12.75">
      <c r="B49" s="2" t="s">
        <v>204</v>
      </c>
      <c r="C49" s="2" t="s">
        <v>209</v>
      </c>
      <c r="D49" s="4">
        <v>38</v>
      </c>
      <c r="F49" s="6">
        <v>1</v>
      </c>
      <c r="G49" s="6">
        <v>6</v>
      </c>
      <c r="I49" s="12"/>
      <c r="K49" s="4">
        <f t="shared" si="1"/>
        <v>44</v>
      </c>
      <c r="M49" s="4">
        <v>1</v>
      </c>
    </row>
    <row r="50" spans="2:13" ht="12.75">
      <c r="B50" s="2" t="s">
        <v>205</v>
      </c>
      <c r="C50" s="2" t="s">
        <v>214</v>
      </c>
      <c r="D50" s="4">
        <v>41</v>
      </c>
      <c r="G50" s="6">
        <v>7</v>
      </c>
      <c r="I50" s="12"/>
      <c r="K50" s="4">
        <f t="shared" si="1"/>
        <v>48</v>
      </c>
      <c r="M50" s="4">
        <v>1</v>
      </c>
    </row>
    <row r="51" spans="2:13" ht="12.75">
      <c r="B51" s="2" t="s">
        <v>206</v>
      </c>
      <c r="C51" s="2" t="s">
        <v>215</v>
      </c>
      <c r="D51" s="4">
        <v>36</v>
      </c>
      <c r="F51" s="6">
        <v>1</v>
      </c>
      <c r="G51" s="6">
        <f>6-2</f>
        <v>4</v>
      </c>
      <c r="I51" s="12"/>
      <c r="K51" s="4">
        <f t="shared" si="1"/>
        <v>40</v>
      </c>
      <c r="M51" s="4">
        <v>1</v>
      </c>
    </row>
    <row r="52" spans="2:13" ht="12.75">
      <c r="B52" s="2" t="s">
        <v>49</v>
      </c>
      <c r="C52" s="2" t="s">
        <v>144</v>
      </c>
      <c r="D52" s="4">
        <v>38</v>
      </c>
      <c r="F52" s="6">
        <v>1</v>
      </c>
      <c r="G52" s="6">
        <v>4</v>
      </c>
      <c r="I52" s="12"/>
      <c r="K52" s="4">
        <f t="shared" si="1"/>
        <v>42</v>
      </c>
      <c r="M52" s="4">
        <v>1</v>
      </c>
    </row>
    <row r="53" spans="2:17" ht="12.75">
      <c r="B53" s="2" t="s">
        <v>50</v>
      </c>
      <c r="C53" s="2" t="s">
        <v>145</v>
      </c>
      <c r="D53" s="4">
        <v>38</v>
      </c>
      <c r="F53" s="6">
        <v>1</v>
      </c>
      <c r="G53" s="6">
        <v>9</v>
      </c>
      <c r="I53" s="12"/>
      <c r="K53" s="4">
        <f t="shared" si="1"/>
        <v>47</v>
      </c>
      <c r="M53" s="4">
        <v>1</v>
      </c>
      <c r="O53" s="5"/>
      <c r="P53" s="5"/>
      <c r="Q53" s="5"/>
    </row>
    <row r="54" spans="2:17" ht="12.75">
      <c r="B54" s="2" t="s">
        <v>51</v>
      </c>
      <c r="C54" s="2" t="s">
        <v>146</v>
      </c>
      <c r="D54" s="4">
        <v>38</v>
      </c>
      <c r="F54" s="6">
        <v>1</v>
      </c>
      <c r="G54" s="6">
        <v>6</v>
      </c>
      <c r="I54" s="12"/>
      <c r="K54" s="4">
        <f t="shared" si="1"/>
        <v>44</v>
      </c>
      <c r="M54" s="4">
        <v>1</v>
      </c>
      <c r="O54" s="5"/>
      <c r="P54" s="5"/>
      <c r="Q54" s="5"/>
    </row>
    <row r="55" spans="2:17" ht="12.75">
      <c r="B55" s="2" t="s">
        <v>52</v>
      </c>
      <c r="C55" s="2" t="s">
        <v>147</v>
      </c>
      <c r="D55" s="4">
        <v>36</v>
      </c>
      <c r="F55" s="6">
        <v>1</v>
      </c>
      <c r="G55" s="6">
        <v>6</v>
      </c>
      <c r="I55" s="12"/>
      <c r="K55" s="4">
        <f t="shared" si="1"/>
        <v>42</v>
      </c>
      <c r="M55" s="4">
        <v>1</v>
      </c>
      <c r="O55" s="5"/>
      <c r="P55" s="5"/>
      <c r="Q55" s="5"/>
    </row>
    <row r="56" spans="2:17" ht="12.75">
      <c r="B56" s="2" t="s">
        <v>53</v>
      </c>
      <c r="C56" s="2" t="s">
        <v>148</v>
      </c>
      <c r="D56" s="4">
        <v>10</v>
      </c>
      <c r="F56" s="6">
        <v>1</v>
      </c>
      <c r="G56" s="6">
        <v>7</v>
      </c>
      <c r="I56" s="12"/>
      <c r="K56" s="4">
        <f t="shared" si="1"/>
        <v>17</v>
      </c>
      <c r="M56" s="4">
        <v>1</v>
      </c>
      <c r="O56" s="6"/>
      <c r="P56" s="6"/>
      <c r="Q56" s="6"/>
    </row>
    <row r="57" spans="2:17" ht="12.75">
      <c r="B57" s="2" t="s">
        <v>207</v>
      </c>
      <c r="C57" s="2" t="s">
        <v>208</v>
      </c>
      <c r="D57" s="4">
        <v>34</v>
      </c>
      <c r="F57" s="6">
        <v>1</v>
      </c>
      <c r="G57" s="6">
        <f>5-2</f>
        <v>3</v>
      </c>
      <c r="I57" s="12"/>
      <c r="K57" s="4">
        <f t="shared" si="1"/>
        <v>37</v>
      </c>
      <c r="M57" s="4">
        <v>1</v>
      </c>
      <c r="O57" s="6"/>
      <c r="P57" s="6"/>
      <c r="Q57" s="6"/>
    </row>
    <row r="58" spans="2:17" ht="12.75">
      <c r="B58" s="2" t="s">
        <v>54</v>
      </c>
      <c r="C58" s="2" t="s">
        <v>149</v>
      </c>
      <c r="I58" s="12"/>
      <c r="K58" s="4">
        <f t="shared" si="1"/>
        <v>0</v>
      </c>
      <c r="M58" s="4">
        <v>2</v>
      </c>
      <c r="O58" s="6"/>
      <c r="P58" s="13"/>
      <c r="Q58" s="13"/>
    </row>
    <row r="59" spans="2:17" ht="12.75">
      <c r="B59" s="2" t="s">
        <v>55</v>
      </c>
      <c r="C59" s="2" t="s">
        <v>150</v>
      </c>
      <c r="I59" s="12"/>
      <c r="K59" s="4">
        <f t="shared" si="1"/>
        <v>0</v>
      </c>
      <c r="M59" s="4">
        <v>3</v>
      </c>
      <c r="O59" s="6"/>
      <c r="P59" s="14"/>
      <c r="Q59" s="14"/>
    </row>
    <row r="60" spans="2:17" ht="12.75">
      <c r="B60" s="2" t="s">
        <v>56</v>
      </c>
      <c r="C60" s="2" t="s">
        <v>151</v>
      </c>
      <c r="I60" s="12"/>
      <c r="K60" s="4">
        <f t="shared" si="1"/>
        <v>0</v>
      </c>
      <c r="M60" s="4">
        <v>3</v>
      </c>
      <c r="O60" s="6"/>
      <c r="P60" s="14"/>
      <c r="Q60" s="14"/>
    </row>
    <row r="61" spans="2:17" ht="12.75">
      <c r="B61" s="2" t="s">
        <v>57</v>
      </c>
      <c r="C61" s="2" t="s">
        <v>152</v>
      </c>
      <c r="D61" s="4">
        <v>1</v>
      </c>
      <c r="G61" s="6">
        <v>6</v>
      </c>
      <c r="H61" s="6">
        <v>1</v>
      </c>
      <c r="I61" s="12"/>
      <c r="K61" s="4">
        <f t="shared" si="1"/>
        <v>7</v>
      </c>
      <c r="M61" s="4">
        <v>1</v>
      </c>
      <c r="O61" s="6"/>
      <c r="P61" s="6"/>
      <c r="Q61" s="6"/>
    </row>
    <row r="62" spans="2:17" ht="12.75">
      <c r="B62" s="2" t="s">
        <v>58</v>
      </c>
      <c r="C62" s="2" t="s">
        <v>153</v>
      </c>
      <c r="D62" s="4">
        <v>1</v>
      </c>
      <c r="G62" s="6">
        <v>5</v>
      </c>
      <c r="H62" s="6">
        <v>1</v>
      </c>
      <c r="I62" s="12"/>
      <c r="K62" s="4">
        <f t="shared" si="1"/>
        <v>6</v>
      </c>
      <c r="M62" s="4">
        <v>1</v>
      </c>
      <c r="O62" s="6"/>
      <c r="P62" s="6"/>
      <c r="Q62" s="6"/>
    </row>
    <row r="63" spans="2:17" ht="12.75">
      <c r="B63" s="2" t="s">
        <v>59</v>
      </c>
      <c r="C63" s="2" t="s">
        <v>154</v>
      </c>
      <c r="G63" s="6">
        <v>5</v>
      </c>
      <c r="H63" s="6">
        <v>1</v>
      </c>
      <c r="I63" s="12"/>
      <c r="K63" s="4">
        <f t="shared" si="1"/>
        <v>5</v>
      </c>
      <c r="M63" s="4">
        <v>2</v>
      </c>
      <c r="O63" s="6"/>
      <c r="P63" s="6"/>
      <c r="Q63" s="6"/>
    </row>
    <row r="64" spans="2:17" ht="12.75">
      <c r="B64" s="2" t="s">
        <v>60</v>
      </c>
      <c r="C64" s="2" t="s">
        <v>155</v>
      </c>
      <c r="D64" s="4">
        <v>13</v>
      </c>
      <c r="G64" s="6">
        <v>5</v>
      </c>
      <c r="I64" s="12"/>
      <c r="K64" s="4">
        <f t="shared" si="1"/>
        <v>18</v>
      </c>
      <c r="M64" s="4">
        <v>1</v>
      </c>
      <c r="O64" s="6"/>
      <c r="P64" s="6"/>
      <c r="Q64" s="6"/>
    </row>
    <row r="65" spans="2:17" ht="12.75">
      <c r="B65" s="2" t="s">
        <v>61</v>
      </c>
      <c r="C65" s="2" t="s">
        <v>156</v>
      </c>
      <c r="D65" s="4">
        <v>38</v>
      </c>
      <c r="G65" s="6">
        <v>4</v>
      </c>
      <c r="I65" s="12"/>
      <c r="K65" s="4">
        <f t="shared" si="1"/>
        <v>42</v>
      </c>
      <c r="M65" s="4">
        <v>1</v>
      </c>
      <c r="O65" s="6"/>
      <c r="P65" s="6"/>
      <c r="Q65" s="6"/>
    </row>
    <row r="66" spans="2:17" ht="12.75">
      <c r="B66" s="2" t="s">
        <v>62</v>
      </c>
      <c r="C66" s="2" t="s">
        <v>157</v>
      </c>
      <c r="G66" s="6">
        <v>6</v>
      </c>
      <c r="I66" s="12"/>
      <c r="K66" s="4">
        <f t="shared" si="1"/>
        <v>6</v>
      </c>
      <c r="M66" s="4">
        <v>1</v>
      </c>
      <c r="O66" s="6"/>
      <c r="P66" s="6"/>
      <c r="Q66" s="6"/>
    </row>
    <row r="67" spans="2:17" ht="12.75">
      <c r="B67" s="2" t="s">
        <v>63</v>
      </c>
      <c r="C67" s="2" t="s">
        <v>158</v>
      </c>
      <c r="D67" s="4">
        <v>40</v>
      </c>
      <c r="G67" s="6">
        <v>6</v>
      </c>
      <c r="I67" s="12"/>
      <c r="K67" s="4">
        <f t="shared" si="1"/>
        <v>46</v>
      </c>
      <c r="M67" s="4">
        <v>2</v>
      </c>
      <c r="O67" s="6"/>
      <c r="P67" s="6"/>
      <c r="Q67" s="6"/>
    </row>
    <row r="68" spans="2:17" ht="12.75">
      <c r="B68" s="2" t="s">
        <v>64</v>
      </c>
      <c r="C68" s="2" t="s">
        <v>159</v>
      </c>
      <c r="D68" s="4">
        <v>1</v>
      </c>
      <c r="I68" s="12"/>
      <c r="K68" s="4">
        <f t="shared" si="1"/>
        <v>1</v>
      </c>
      <c r="M68" s="4">
        <v>3</v>
      </c>
      <c r="O68" s="6"/>
      <c r="P68" s="6"/>
      <c r="Q68" s="6"/>
    </row>
    <row r="69" spans="2:17" ht="12.75">
      <c r="B69" s="2" t="s">
        <v>65</v>
      </c>
      <c r="C69" s="2" t="s">
        <v>160</v>
      </c>
      <c r="I69" s="12"/>
      <c r="K69" s="4">
        <f t="shared" si="1"/>
        <v>0</v>
      </c>
      <c r="M69" s="4">
        <v>1</v>
      </c>
      <c r="O69" s="6"/>
      <c r="P69" s="6"/>
      <c r="Q69" s="6"/>
    </row>
    <row r="70" spans="2:17" ht="12.75">
      <c r="B70" s="2" t="s">
        <v>66</v>
      </c>
      <c r="C70" s="2" t="s">
        <v>161</v>
      </c>
      <c r="D70" s="4">
        <v>1</v>
      </c>
      <c r="G70" s="6">
        <f>6-5</f>
        <v>1</v>
      </c>
      <c r="I70" s="12"/>
      <c r="K70" s="4">
        <f t="shared" si="1"/>
        <v>2</v>
      </c>
      <c r="M70" s="4">
        <v>2</v>
      </c>
      <c r="O70" s="6"/>
      <c r="P70" s="6"/>
      <c r="Q70" s="6"/>
    </row>
    <row r="71" spans="2:17" ht="12.75">
      <c r="B71" s="2" t="s">
        <v>67</v>
      </c>
      <c r="C71" s="2" t="s">
        <v>162</v>
      </c>
      <c r="G71" s="6">
        <v>1</v>
      </c>
      <c r="I71" s="12"/>
      <c r="K71" s="4">
        <f aca="true" t="shared" si="2" ref="K71:K102">D71+E71+G71+I71-J71</f>
        <v>1</v>
      </c>
      <c r="M71" s="4">
        <v>1</v>
      </c>
      <c r="O71" s="6"/>
      <c r="P71" s="6"/>
      <c r="Q71" s="6"/>
    </row>
    <row r="72" spans="2:17" ht="12.75">
      <c r="B72" s="2" t="s">
        <v>68</v>
      </c>
      <c r="C72" s="2" t="s">
        <v>163</v>
      </c>
      <c r="G72" s="6">
        <f>2-2</f>
        <v>0</v>
      </c>
      <c r="I72" s="12"/>
      <c r="K72" s="4">
        <f t="shared" si="2"/>
        <v>0</v>
      </c>
      <c r="M72" s="4">
        <v>1</v>
      </c>
      <c r="O72" s="6"/>
      <c r="P72" s="6"/>
      <c r="Q72" s="6"/>
    </row>
    <row r="73" spans="2:17" ht="12.75">
      <c r="B73" s="2" t="s">
        <v>69</v>
      </c>
      <c r="C73" s="2" t="s">
        <v>164</v>
      </c>
      <c r="D73" s="4">
        <v>1</v>
      </c>
      <c r="G73" s="6">
        <v>7</v>
      </c>
      <c r="I73" s="11">
        <v>3</v>
      </c>
      <c r="K73" s="4">
        <f t="shared" si="2"/>
        <v>11</v>
      </c>
      <c r="M73" s="4">
        <v>1</v>
      </c>
      <c r="O73" s="6"/>
      <c r="P73" s="6"/>
      <c r="Q73" s="6"/>
    </row>
    <row r="74" spans="2:17" ht="12.75">
      <c r="B74" s="2" t="s">
        <v>70</v>
      </c>
      <c r="C74" s="2" t="s">
        <v>165</v>
      </c>
      <c r="G74" s="6">
        <v>3</v>
      </c>
      <c r="I74" s="11"/>
      <c r="K74" s="4">
        <f t="shared" si="2"/>
        <v>3</v>
      </c>
      <c r="M74" s="4">
        <v>1</v>
      </c>
      <c r="O74" s="6"/>
      <c r="P74" s="6"/>
      <c r="Q74" s="6"/>
    </row>
    <row r="75" spans="2:17" ht="12.75">
      <c r="B75" s="2" t="s">
        <v>71</v>
      </c>
      <c r="C75" s="2" t="s">
        <v>166</v>
      </c>
      <c r="G75" s="6">
        <v>4</v>
      </c>
      <c r="I75" s="11"/>
      <c r="K75" s="4">
        <f t="shared" si="2"/>
        <v>4</v>
      </c>
      <c r="M75" s="4" t="s">
        <v>220</v>
      </c>
      <c r="O75" s="6"/>
      <c r="P75" s="6"/>
      <c r="Q75" s="6"/>
    </row>
    <row r="76" spans="2:17" ht="12.75">
      <c r="B76" s="2" t="s">
        <v>72</v>
      </c>
      <c r="C76" s="2" t="s">
        <v>167</v>
      </c>
      <c r="G76" s="6">
        <v>6</v>
      </c>
      <c r="I76" s="11"/>
      <c r="K76" s="4">
        <f t="shared" si="2"/>
        <v>6</v>
      </c>
      <c r="M76" s="4">
        <v>1</v>
      </c>
      <c r="O76" s="6"/>
      <c r="P76" s="6"/>
      <c r="Q76" s="6"/>
    </row>
    <row r="77" spans="2:17" ht="12.75">
      <c r="B77" s="2" t="s">
        <v>73</v>
      </c>
      <c r="C77" s="2" t="s">
        <v>168</v>
      </c>
      <c r="G77" s="6">
        <v>5</v>
      </c>
      <c r="I77" s="11">
        <v>3</v>
      </c>
      <c r="K77" s="4">
        <f t="shared" si="2"/>
        <v>8</v>
      </c>
      <c r="M77" s="4">
        <v>1</v>
      </c>
      <c r="O77" s="6"/>
      <c r="P77" s="6"/>
      <c r="Q77" s="6"/>
    </row>
    <row r="78" spans="2:17" ht="12.75">
      <c r="B78" s="2" t="s">
        <v>74</v>
      </c>
      <c r="C78" s="2" t="s">
        <v>169</v>
      </c>
      <c r="I78" s="11">
        <v>3</v>
      </c>
      <c r="K78" s="4">
        <f t="shared" si="2"/>
        <v>3</v>
      </c>
      <c r="M78" s="4">
        <v>1</v>
      </c>
      <c r="O78" s="6"/>
      <c r="P78" s="6"/>
      <c r="Q78" s="6"/>
    </row>
    <row r="79" spans="2:17" ht="12.75">
      <c r="B79" s="2" t="s">
        <v>75</v>
      </c>
      <c r="C79" s="2" t="s">
        <v>170</v>
      </c>
      <c r="D79" s="4">
        <v>27</v>
      </c>
      <c r="G79" s="6">
        <v>7</v>
      </c>
      <c r="I79" s="11">
        <v>12</v>
      </c>
      <c r="K79" s="4">
        <f t="shared" si="2"/>
        <v>46</v>
      </c>
      <c r="M79" s="4" t="s">
        <v>220</v>
      </c>
      <c r="O79" s="6"/>
      <c r="P79" s="6"/>
      <c r="Q79" s="6"/>
    </row>
    <row r="80" spans="2:17" ht="12.75">
      <c r="B80" s="2" t="s">
        <v>76</v>
      </c>
      <c r="C80" s="2" t="s">
        <v>171</v>
      </c>
      <c r="D80" s="4">
        <v>8</v>
      </c>
      <c r="G80" s="6">
        <v>5</v>
      </c>
      <c r="I80" s="11">
        <v>11</v>
      </c>
      <c r="K80" s="4">
        <f t="shared" si="2"/>
        <v>24</v>
      </c>
      <c r="M80" s="4">
        <v>1</v>
      </c>
      <c r="O80" s="6"/>
      <c r="P80" s="6"/>
      <c r="Q80" s="6"/>
    </row>
    <row r="81" spans="2:17" ht="12.75">
      <c r="B81" s="2" t="s">
        <v>77</v>
      </c>
      <c r="C81" s="2" t="s">
        <v>172</v>
      </c>
      <c r="G81" s="6">
        <v>7</v>
      </c>
      <c r="H81" s="6">
        <v>1</v>
      </c>
      <c r="I81" s="11"/>
      <c r="K81" s="4">
        <f t="shared" si="2"/>
        <v>7</v>
      </c>
      <c r="O81" s="6"/>
      <c r="P81" s="6"/>
      <c r="Q81" s="6"/>
    </row>
    <row r="82" spans="2:17" ht="12.75">
      <c r="B82" s="2" t="s">
        <v>78</v>
      </c>
      <c r="C82" s="2" t="s">
        <v>173</v>
      </c>
      <c r="D82" s="4">
        <v>1</v>
      </c>
      <c r="G82" s="6">
        <v>5</v>
      </c>
      <c r="I82" s="11">
        <v>4</v>
      </c>
      <c r="K82" s="4">
        <f t="shared" si="2"/>
        <v>10</v>
      </c>
      <c r="O82" s="6"/>
      <c r="P82" s="6"/>
      <c r="Q82" s="6"/>
    </row>
    <row r="83" spans="2:17" ht="12.75">
      <c r="B83" s="2" t="s">
        <v>79</v>
      </c>
      <c r="C83" s="2" t="s">
        <v>174</v>
      </c>
      <c r="D83" s="4">
        <v>2</v>
      </c>
      <c r="G83" s="6">
        <v>6</v>
      </c>
      <c r="I83" s="11">
        <v>6</v>
      </c>
      <c r="K83" s="4">
        <f t="shared" si="2"/>
        <v>14</v>
      </c>
      <c r="O83" s="6"/>
      <c r="P83" s="6"/>
      <c r="Q83" s="6"/>
    </row>
    <row r="84" spans="2:17" ht="12.75">
      <c r="B84" s="2" t="s">
        <v>80</v>
      </c>
      <c r="C84" s="2" t="s">
        <v>175</v>
      </c>
      <c r="D84" s="4">
        <v>1</v>
      </c>
      <c r="G84" s="6">
        <v>3</v>
      </c>
      <c r="I84" s="11">
        <v>16</v>
      </c>
      <c r="K84" s="4">
        <f t="shared" si="2"/>
        <v>20</v>
      </c>
      <c r="O84" s="6"/>
      <c r="P84" s="6"/>
      <c r="Q84" s="6"/>
    </row>
    <row r="85" spans="2:17" ht="12.75">
      <c r="B85" s="2" t="s">
        <v>81</v>
      </c>
      <c r="C85" s="2" t="s">
        <v>176</v>
      </c>
      <c r="D85" s="4">
        <v>1</v>
      </c>
      <c r="I85" s="11">
        <v>10</v>
      </c>
      <c r="K85" s="4">
        <f t="shared" si="2"/>
        <v>11</v>
      </c>
      <c r="O85" s="6"/>
      <c r="P85" s="6"/>
      <c r="Q85" s="6"/>
    </row>
    <row r="86" spans="2:17" ht="12.75">
      <c r="B86" s="2" t="s">
        <v>82</v>
      </c>
      <c r="C86" s="2" t="s">
        <v>177</v>
      </c>
      <c r="D86" s="4">
        <v>1</v>
      </c>
      <c r="I86" s="11">
        <v>12</v>
      </c>
      <c r="K86" s="4">
        <f t="shared" si="2"/>
        <v>13</v>
      </c>
      <c r="O86" s="6"/>
      <c r="P86" s="6"/>
      <c r="Q86" s="6"/>
    </row>
    <row r="87" spans="2:17" ht="12.75">
      <c r="B87" s="2" t="s">
        <v>83</v>
      </c>
      <c r="C87" s="2" t="s">
        <v>178</v>
      </c>
      <c r="D87" s="4">
        <v>1</v>
      </c>
      <c r="G87" s="6">
        <f>2-2</f>
        <v>0</v>
      </c>
      <c r="I87" s="11">
        <v>14</v>
      </c>
      <c r="K87" s="4">
        <f t="shared" si="2"/>
        <v>15</v>
      </c>
      <c r="O87" s="6"/>
      <c r="P87" s="6"/>
      <c r="Q87" s="6"/>
    </row>
    <row r="88" spans="2:17" ht="12.75">
      <c r="B88" s="2" t="s">
        <v>84</v>
      </c>
      <c r="C88" s="2" t="s">
        <v>179</v>
      </c>
      <c r="D88" s="4">
        <v>1</v>
      </c>
      <c r="G88" s="6">
        <f>1-1</f>
        <v>0</v>
      </c>
      <c r="I88" s="11">
        <v>17</v>
      </c>
      <c r="K88" s="4">
        <f t="shared" si="2"/>
        <v>18</v>
      </c>
      <c r="O88" s="6"/>
      <c r="P88" s="7"/>
      <c r="Q88" s="6"/>
    </row>
    <row r="89" spans="2:17" ht="12.75">
      <c r="B89" s="2" t="s">
        <v>85</v>
      </c>
      <c r="C89" s="2" t="s">
        <v>180</v>
      </c>
      <c r="D89" s="4">
        <v>14</v>
      </c>
      <c r="I89" s="11">
        <v>18</v>
      </c>
      <c r="K89" s="4">
        <f t="shared" si="2"/>
        <v>32</v>
      </c>
      <c r="O89" s="6"/>
      <c r="P89" s="6"/>
      <c r="Q89" s="6"/>
    </row>
    <row r="90" spans="2:17" ht="12.75">
      <c r="B90" s="2" t="s">
        <v>86</v>
      </c>
      <c r="C90" s="2" t="s">
        <v>181</v>
      </c>
      <c r="I90" s="11">
        <v>16</v>
      </c>
      <c r="K90" s="4">
        <f t="shared" si="2"/>
        <v>16</v>
      </c>
      <c r="O90" s="6"/>
      <c r="P90" s="6"/>
      <c r="Q90" s="6"/>
    </row>
    <row r="91" spans="2:17" ht="12.75">
      <c r="B91" s="2" t="s">
        <v>87</v>
      </c>
      <c r="C91" s="2" t="s">
        <v>182</v>
      </c>
      <c r="I91" s="11">
        <v>20</v>
      </c>
      <c r="K91" s="4">
        <f t="shared" si="2"/>
        <v>20</v>
      </c>
      <c r="O91" s="6"/>
      <c r="P91" s="6"/>
      <c r="Q91" s="6"/>
    </row>
    <row r="92" spans="2:17" ht="12.75">
      <c r="B92" s="2" t="s">
        <v>88</v>
      </c>
      <c r="C92" s="2" t="s">
        <v>183</v>
      </c>
      <c r="D92" s="4">
        <v>2</v>
      </c>
      <c r="I92" s="11">
        <v>10</v>
      </c>
      <c r="K92" s="4">
        <f t="shared" si="2"/>
        <v>12</v>
      </c>
      <c r="O92" s="6"/>
      <c r="P92" s="6"/>
      <c r="Q92" s="6"/>
    </row>
    <row r="93" spans="2:17" ht="12.75">
      <c r="B93" s="2" t="s">
        <v>89</v>
      </c>
      <c r="C93" s="2" t="s">
        <v>184</v>
      </c>
      <c r="I93" s="11"/>
      <c r="K93" s="4">
        <f t="shared" si="2"/>
        <v>0</v>
      </c>
      <c r="O93" s="6"/>
      <c r="P93" s="6"/>
      <c r="Q93" s="6"/>
    </row>
    <row r="94" spans="2:17" ht="12.75">
      <c r="B94" s="2" t="s">
        <v>90</v>
      </c>
      <c r="C94" s="2" t="s">
        <v>185</v>
      </c>
      <c r="D94" s="4">
        <v>1</v>
      </c>
      <c r="I94" s="11"/>
      <c r="K94" s="4">
        <f t="shared" si="2"/>
        <v>1</v>
      </c>
      <c r="O94" s="6"/>
      <c r="P94" s="6"/>
      <c r="Q94" s="6"/>
    </row>
    <row r="95" spans="2:17" ht="12.75">
      <c r="B95" s="2" t="s">
        <v>91</v>
      </c>
      <c r="C95" s="2" t="s">
        <v>186</v>
      </c>
      <c r="D95" s="4">
        <v>38</v>
      </c>
      <c r="I95" s="11">
        <v>7</v>
      </c>
      <c r="K95" s="4">
        <f t="shared" si="2"/>
        <v>45</v>
      </c>
      <c r="O95" s="6"/>
      <c r="P95" s="6"/>
      <c r="Q95" s="6"/>
    </row>
    <row r="96" spans="2:17" ht="12.75">
      <c r="B96" s="2" t="s">
        <v>92</v>
      </c>
      <c r="C96" s="2" t="s">
        <v>187</v>
      </c>
      <c r="D96" s="4">
        <v>67</v>
      </c>
      <c r="I96" s="11"/>
      <c r="K96" s="4">
        <f t="shared" si="2"/>
        <v>67</v>
      </c>
      <c r="O96" s="6"/>
      <c r="P96" s="6"/>
      <c r="Q96" s="6"/>
    </row>
    <row r="97" spans="2:17" ht="12.75">
      <c r="B97" s="2" t="s">
        <v>93</v>
      </c>
      <c r="C97" s="2" t="s">
        <v>188</v>
      </c>
      <c r="D97" s="4">
        <v>67</v>
      </c>
      <c r="I97" s="11"/>
      <c r="K97" s="4">
        <f t="shared" si="2"/>
        <v>67</v>
      </c>
      <c r="O97" s="6"/>
      <c r="P97" s="6"/>
      <c r="Q97" s="6"/>
    </row>
    <row r="98" spans="2:17" ht="12.75">
      <c r="B98" s="2" t="s">
        <v>94</v>
      </c>
      <c r="C98" s="2" t="s">
        <v>189</v>
      </c>
      <c r="D98" s="4">
        <v>81</v>
      </c>
      <c r="I98" s="11">
        <v>10</v>
      </c>
      <c r="K98" s="4">
        <f t="shared" si="2"/>
        <v>91</v>
      </c>
      <c r="O98" s="6"/>
      <c r="P98" s="6"/>
      <c r="Q98" s="6"/>
    </row>
    <row r="99" spans="2:17" ht="12.75">
      <c r="B99" s="2" t="s">
        <v>95</v>
      </c>
      <c r="C99" s="2" t="s">
        <v>190</v>
      </c>
      <c r="D99" s="4">
        <v>19</v>
      </c>
      <c r="I99" s="11">
        <v>8</v>
      </c>
      <c r="K99" s="4">
        <f t="shared" si="2"/>
        <v>27</v>
      </c>
      <c r="O99" s="6"/>
      <c r="P99" s="6"/>
      <c r="Q99" s="6"/>
    </row>
    <row r="100" spans="2:17" ht="12.75">
      <c r="B100" s="2" t="s">
        <v>96</v>
      </c>
      <c r="C100" s="2" t="s">
        <v>191</v>
      </c>
      <c r="D100" s="4">
        <v>89</v>
      </c>
      <c r="I100" s="11"/>
      <c r="K100" s="4">
        <f t="shared" si="2"/>
        <v>89</v>
      </c>
      <c r="O100" s="6"/>
      <c r="P100" s="6"/>
      <c r="Q100" s="6"/>
    </row>
    <row r="101" spans="2:17" ht="12.75">
      <c r="B101" s="2" t="s">
        <v>97</v>
      </c>
      <c r="C101" s="2" t="s">
        <v>192</v>
      </c>
      <c r="D101" s="4">
        <v>4</v>
      </c>
      <c r="I101" s="11">
        <v>6</v>
      </c>
      <c r="K101" s="4">
        <f t="shared" si="2"/>
        <v>10</v>
      </c>
      <c r="O101" s="6"/>
      <c r="P101" s="6"/>
      <c r="Q101" s="6"/>
    </row>
    <row r="102" spans="2:17" ht="12.75">
      <c r="B102" s="2" t="s">
        <v>98</v>
      </c>
      <c r="C102" s="2" t="s">
        <v>193</v>
      </c>
      <c r="I102" s="11">
        <v>1</v>
      </c>
      <c r="K102" s="4">
        <f t="shared" si="2"/>
        <v>1</v>
      </c>
      <c r="O102" s="6"/>
      <c r="P102" s="6"/>
      <c r="Q102" s="6"/>
    </row>
    <row r="103" spans="2:17" ht="12.75">
      <c r="B103" s="2" t="s">
        <v>99</v>
      </c>
      <c r="C103" s="2" t="s">
        <v>194</v>
      </c>
      <c r="I103" s="11">
        <v>6</v>
      </c>
      <c r="K103" s="4">
        <f>D103+E103+G103+I103-J103</f>
        <v>6</v>
      </c>
      <c r="O103" s="6"/>
      <c r="P103" s="6"/>
      <c r="Q103" s="6"/>
    </row>
    <row r="104" spans="2:17" ht="12.75">
      <c r="B104" s="2" t="s">
        <v>100</v>
      </c>
      <c r="C104" s="2" t="s">
        <v>195</v>
      </c>
      <c r="E104" s="6">
        <v>32</v>
      </c>
      <c r="I104" s="11">
        <v>12</v>
      </c>
      <c r="K104" s="4">
        <f>D104+E104+G104+I104-J104</f>
        <v>44</v>
      </c>
      <c r="O104" s="6"/>
      <c r="P104" s="6"/>
      <c r="Q104" s="6"/>
    </row>
    <row r="105" spans="2:17" ht="12.75">
      <c r="B105" s="2" t="s">
        <v>101</v>
      </c>
      <c r="C105" s="2" t="s">
        <v>196</v>
      </c>
      <c r="E105" s="6">
        <v>120</v>
      </c>
      <c r="I105" s="11">
        <v>4</v>
      </c>
      <c r="K105" s="4">
        <f>D105+E105+G105+I105-J105</f>
        <v>124</v>
      </c>
      <c r="O105" s="6"/>
      <c r="P105" s="6"/>
      <c r="Q105" s="6"/>
    </row>
    <row r="106" spans="2:17" ht="12.75">
      <c r="B106" s="2" t="s">
        <v>102</v>
      </c>
      <c r="C106" s="2" t="s">
        <v>197</v>
      </c>
      <c r="E106" s="6">
        <v>56</v>
      </c>
      <c r="I106" s="11">
        <v>3</v>
      </c>
      <c r="K106" s="4">
        <f>D106+E106+G106+I106-J106</f>
        <v>59</v>
      </c>
      <c r="O106" s="6"/>
      <c r="P106" s="6"/>
      <c r="Q106" s="6"/>
    </row>
    <row r="107" spans="2:17" ht="12.75">
      <c r="B107" s="2" t="s">
        <v>103</v>
      </c>
      <c r="C107" s="2" t="s">
        <v>198</v>
      </c>
      <c r="E107" s="6">
        <v>32</v>
      </c>
      <c r="I107" s="11"/>
      <c r="K107" s="4">
        <f>D107+E107+G107+I107-J107</f>
        <v>32</v>
      </c>
      <c r="O107" s="6"/>
      <c r="P107" s="7"/>
      <c r="Q107" s="5"/>
    </row>
    <row r="108" spans="2:17" ht="12.75">
      <c r="B108" s="2" t="s">
        <v>104</v>
      </c>
      <c r="C108" s="2" t="s">
        <v>199</v>
      </c>
      <c r="I108" s="11"/>
      <c r="K108" s="4">
        <f>D108+E108+G108+I108-J108</f>
        <v>0</v>
      </c>
      <c r="O108" s="5"/>
      <c r="P108" s="5"/>
      <c r="Q108" s="5"/>
    </row>
    <row r="109" spans="2:11" ht="12.75">
      <c r="B109" s="2" t="s">
        <v>202</v>
      </c>
      <c r="C109" s="2" t="s">
        <v>203</v>
      </c>
      <c r="I109" s="11"/>
      <c r="K109" s="4">
        <f>D109+E109+G109+I109-J109</f>
        <v>0</v>
      </c>
    </row>
    <row r="110" spans="2:9" ht="12.75">
      <c r="B110" s="2" t="s">
        <v>224</v>
      </c>
      <c r="C110" s="2" t="s">
        <v>226</v>
      </c>
      <c r="I110" s="11"/>
    </row>
    <row r="111" spans="2:9" ht="12.75">
      <c r="B111" s="2" t="s">
        <v>225</v>
      </c>
      <c r="C111" s="2" t="s">
        <v>227</v>
      </c>
      <c r="I111" s="11"/>
    </row>
    <row r="112" ht="12.75">
      <c r="I112" s="11"/>
    </row>
    <row r="113" spans="2:9" ht="12.75">
      <c r="B113" s="2" t="s">
        <v>210</v>
      </c>
      <c r="I113" s="11"/>
    </row>
    <row r="114" spans="4:11" ht="12.75">
      <c r="D114" s="4">
        <f>SUM(D7:D113)</f>
        <v>903</v>
      </c>
      <c r="E114" s="6">
        <f>SUM(E7:E113)</f>
        <v>240</v>
      </c>
      <c r="F114" s="6">
        <f>SUM(F7:F113)</f>
        <v>10</v>
      </c>
      <c r="H114" s="6">
        <f>SUM(H7:H113)</f>
        <v>16</v>
      </c>
      <c r="I114" s="11">
        <f>SUM(I1:I113)</f>
        <v>232</v>
      </c>
      <c r="J114" s="6">
        <f>SUM(J7:J113)</f>
        <v>0</v>
      </c>
      <c r="K114" s="4">
        <f>SUM(K7:K113)</f>
        <v>1915</v>
      </c>
    </row>
    <row r="115" spans="3:13" ht="12.75">
      <c r="C115" s="2" t="s">
        <v>222</v>
      </c>
      <c r="D115" s="4">
        <f>SUM(D7:D110)</f>
        <v>903</v>
      </c>
      <c r="E115" s="4">
        <f aca="true" t="shared" si="3" ref="E115:M115">SUM(E7:E110)</f>
        <v>240</v>
      </c>
      <c r="F115" s="4">
        <f>SUM(F7:F110)</f>
        <v>10</v>
      </c>
      <c r="G115" s="4">
        <f t="shared" si="3"/>
        <v>540</v>
      </c>
      <c r="H115" s="4">
        <f>SUM(H7:H110)</f>
        <v>16</v>
      </c>
      <c r="I115" s="4">
        <f t="shared" si="3"/>
        <v>232</v>
      </c>
      <c r="J115" s="4">
        <f t="shared" si="3"/>
        <v>0</v>
      </c>
      <c r="K115" s="4">
        <f t="shared" si="3"/>
        <v>1915</v>
      </c>
      <c r="M115" s="4">
        <f t="shared" si="3"/>
        <v>99</v>
      </c>
    </row>
    <row r="116" ht="12.75">
      <c r="I116" s="12"/>
    </row>
    <row r="117" spans="9:15" ht="12.75">
      <c r="I117" s="12"/>
      <c r="N117" s="8" t="s">
        <v>211</v>
      </c>
      <c r="O117" s="9">
        <f>K114*0.65</f>
        <v>1244.75</v>
      </c>
    </row>
    <row r="118" spans="9:15" ht="12.75">
      <c r="I118" s="12"/>
      <c r="N118" s="8" t="s">
        <v>212</v>
      </c>
      <c r="O118" s="9">
        <f>K115*0.013</f>
        <v>24.895</v>
      </c>
    </row>
    <row r="119" ht="12.75">
      <c r="I119" s="12"/>
    </row>
    <row r="120" ht="12.75">
      <c r="I120" s="12"/>
    </row>
  </sheetData>
  <mergeCells count="2">
    <mergeCell ref="P58:P60"/>
    <mergeCell ref="Q58:Q60"/>
  </mergeCells>
  <printOptions gridLines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Hammerer</cp:lastModifiedBy>
  <cp:lastPrinted>2007-02-07T13:30:00Z</cp:lastPrinted>
  <dcterms:created xsi:type="dcterms:W3CDTF">2007-02-07T13:16:09Z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